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ENSANCHE Y MEJORA CARRETERA M123\"/>
    </mc:Choice>
  </mc:AlternateContent>
  <bookViews>
    <workbookView xWindow="-120" yWindow="-120" windowWidth="29040" windowHeight="15840"/>
  </bookViews>
  <sheets>
    <sheet name="PORTADA" sheetId="2" r:id="rId1"/>
    <sheet name="OPTICO 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'OPTICO '!$A$1:$C$10</definedName>
    <definedName name="_xlnm.Print_Area" localSheetId="2">'PLAN PRENSA'!$A$1:$O$16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<sst xmlns="http://schemas.openxmlformats.org/spreadsheetml/2006/main" count="50" uniqueCount="41">
  <si>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</si>
  <si>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</si>
  <si>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</si>
  <si>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</si>
  <si>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</si>
  <si>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</si>
  <si>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</si>
  <si>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</si>
  <si>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</si>
  <si>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</si>
  <si>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</si>
  <si>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</si>
  <si>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</si>
  <si>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</si>
  <si>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</si>
  <si>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</si>
  <si>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</si>
  <si>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</si>
  <si>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</si>
  <si>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</si>
  <si>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</si>
  <si>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</si>
  <si>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</si>
  <si>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</si>
  <si>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</si>
  <si>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</si>
  <si>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Total nº de módulos</t>
  </si>
  <si>
    <t>Tarifa x Módulo</t>
  </si>
  <si>
    <t>EVALUACIÓN</t>
  </si>
  <si>
    <t>Fuente: EGM 2º Acumulado Movil 2022</t>
  </si>
  <si>
    <t>Consejería de Transportes e Infraestructuras</t>
  </si>
  <si>
    <t>Secretaria General Técnica</t>
  </si>
  <si>
    <t>MADRID</t>
  </si>
  <si>
    <t>L-S</t>
  </si>
  <si>
    <t>Módulos ByN</t>
  </si>
  <si>
    <t>20 MINUTOS</t>
  </si>
  <si>
    <t>Página</t>
  </si>
  <si>
    <t>MARZO</t>
  </si>
  <si>
    <t>Orden IP Expropiación M-123 Ensanche y mejora</t>
  </si>
  <si>
    <t xml:space="preserve">OPTICO </t>
  </si>
  <si>
    <t xml:space="preserve">Total Tarifa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</si>
</sst>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8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3" borderId="20" xfId="11" applyFont="1" applyFill="1" applyBorder="1"/>
    <xf numFmtId="10" fontId="25" fillId="33" borderId="21" xfId="11" applyNumberFormat="1" applyFont="1" applyFill="1" applyBorder="1" applyAlignment="1">
      <alignment horizontal="center"/>
    </xf>
    <xf numFmtId="0" fontId="24" fillId="33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3" borderId="42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center"/>
    </xf>
    <xf numFmtId="0" fontId="18" fillId="33" borderId="25" xfId="0" applyFont="1" applyFill="1" applyBorder="1"/>
    <xf numFmtId="10" fontId="31" fillId="33" borderId="26" xfId="0" applyNumberFormat="1" applyFont="1" applyFill="1" applyBorder="1" applyAlignment="1">
      <alignment horizontal="left"/>
    </xf>
    <xf numFmtId="10" fontId="32" fillId="33" borderId="0" xfId="0" applyNumberFormat="1" applyFont="1" applyFill="1" applyAlignment="1">
      <alignment horizontal="left"/>
    </xf>
    <xf numFmtId="10" fontId="32" fillId="33" borderId="0" xfId="0" applyNumberFormat="1" applyFont="1" applyFill="1" applyAlignment="1">
      <alignment horizontal="center"/>
    </xf>
    <xf numFmtId="0" fontId="18" fillId="33" borderId="27" xfId="0" applyFont="1" applyFill="1" applyBorder="1"/>
    <xf numFmtId="164" fontId="0" fillId="0" borderId="0" xfId="0" applyNumberFormat="1"/>
    <xf numFmtId="0" fontId="32" fillId="33" borderId="0" xfId="0" applyFont="1" applyFill="1" applyAlignment="1">
      <alignment horizontal="center"/>
    </xf>
    <xf numFmtId="10" fontId="31" fillId="33" borderId="28" xfId="0" applyNumberFormat="1" applyFont="1" applyFill="1" applyBorder="1" applyAlignment="1">
      <alignment horizontal="left"/>
    </xf>
    <xf numFmtId="10" fontId="32" fillId="33" borderId="29" xfId="0" applyNumberFormat="1" applyFont="1" applyFill="1" applyBorder="1" applyAlignment="1">
      <alignment horizontal="left"/>
    </xf>
    <xf numFmtId="0" fontId="32" fillId="33" borderId="29" xfId="0" applyFont="1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18" fillId="33" borderId="24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3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3" borderId="35" xfId="0" applyNumberFormat="1" applyFont="1" applyFill="1" applyBorder="1"/>
    <xf numFmtId="164" fontId="31" fillId="33" borderId="33" xfId="0" applyNumberFormat="1" applyFont="1" applyFill="1" applyBorder="1" applyAlignment="1">
      <alignment horizontal="center"/>
    </xf>
    <xf numFmtId="164" fontId="31" fillId="33" borderId="37" xfId="0" applyNumberFormat="1" applyFont="1" applyFill="1" applyBorder="1"/>
    <xf numFmtId="9" fontId="31" fillId="33" borderId="5" xfId="1" applyFont="1" applyFill="1" applyBorder="1" applyAlignment="1">
      <alignment horizontal="center"/>
    </xf>
    <xf numFmtId="164" fontId="31" fillId="33" borderId="39" xfId="0" applyNumberFormat="1" applyFont="1" applyFill="1" applyBorder="1"/>
    <xf numFmtId="164" fontId="31" fillId="33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3" borderId="32" xfId="0" applyNumberFormat="1" applyFont="1" applyFill="1" applyBorder="1" applyAlignment="1">
      <alignment horizontal="left"/>
    </xf>
    <xf numFmtId="10" fontId="35" fillId="33" borderId="44" xfId="0" applyNumberFormat="1" applyFont="1" applyFill="1" applyBorder="1" applyAlignment="1">
      <alignment horizontal="left"/>
    </xf>
    <xf numFmtId="10" fontId="32" fillId="33" borderId="25" xfId="0" applyNumberFormat="1" applyFont="1" applyFill="1" applyBorder="1" applyAlignment="1">
      <alignment horizontal="center"/>
    </xf>
    <xf numFmtId="10" fontId="35" fillId="33" borderId="32" xfId="0" applyNumberFormat="1" applyFont="1" applyFill="1" applyBorder="1" applyAlignment="1">
      <alignment horizontal="left"/>
    </xf>
    <xf numFmtId="10" fontId="32" fillId="33" borderId="27" xfId="0" applyNumberFormat="1" applyFont="1" applyFill="1" applyBorder="1" applyAlignment="1">
      <alignment horizontal="center"/>
    </xf>
    <xf numFmtId="0" fontId="32" fillId="33" borderId="27" xfId="0" applyFont="1" applyFill="1" applyBorder="1" applyAlignment="1">
      <alignment horizontal="center"/>
    </xf>
    <xf numFmtId="10" fontId="31" fillId="33" borderId="31" xfId="0" applyNumberFormat="1" applyFont="1" applyFill="1" applyBorder="1" applyAlignment="1">
      <alignment horizontal="left"/>
    </xf>
    <xf numFmtId="0" fontId="32" fillId="33" borderId="30" xfId="0" applyFont="1" applyFill="1" applyBorder="1" applyAlignment="1">
      <alignment horizontal="center"/>
    </xf>
    <xf numFmtId="0" fontId="36" fillId="0" borderId="0" xfId="12" applyFont="1" applyAlignment="1">
      <alignment vertical="center"/>
    </xf>
    <xf numFmtId="0" fontId="38" fillId="0" borderId="0" xfId="0" applyFont="1"/>
    <xf numFmtId="0" fontId="36" fillId="0" borderId="43" xfId="12" applyFont="1" applyBorder="1" applyAlignment="1">
      <alignment vertical="center"/>
    </xf>
    <xf numFmtId="168" fontId="36" fillId="0" borderId="0" xfId="12" applyNumberFormat="1" applyFont="1" applyAlignment="1">
      <alignment horizontal="right" vertical="center"/>
    </xf>
    <xf numFmtId="4" fontId="36" fillId="0" borderId="43" xfId="12" applyNumberFormat="1" applyFont="1" applyBorder="1" applyAlignment="1">
      <alignment horizontal="right" vertical="center"/>
    </xf>
    <xf numFmtId="4" fontId="38" fillId="0" borderId="0" xfId="0" applyNumberFormat="1" applyFont="1"/>
    <xf numFmtId="0" fontId="36" fillId="0" borderId="6" xfId="12" applyFont="1" applyBorder="1" applyAlignment="1">
      <alignment vertical="center"/>
    </xf>
    <xf numFmtId="3" fontId="36" fillId="0" borderId="0" xfId="12" applyNumberFormat="1" applyFont="1" applyAlignment="1">
      <alignment horizontal="right" vertical="center"/>
    </xf>
    <xf numFmtId="3" fontId="36" fillId="0" borderId="6" xfId="12" applyNumberFormat="1" applyFont="1" applyBorder="1" applyAlignment="1">
      <alignment horizontal="right" vertical="center"/>
    </xf>
    <xf numFmtId="4" fontId="36" fillId="0" borderId="6" xfId="12" applyNumberFormat="1" applyFont="1" applyBorder="1" applyAlignment="1">
      <alignment horizontal="right" vertical="center"/>
    </xf>
    <xf numFmtId="0" fontId="36" fillId="0" borderId="6" xfId="12" applyFont="1" applyBorder="1" applyAlignment="1">
      <alignment horizontal="left" vertical="center"/>
    </xf>
    <xf numFmtId="0" fontId="36" fillId="0" borderId="7" xfId="12" applyFont="1" applyBorder="1" applyAlignment="1">
      <alignment horizontal="left" vertical="center"/>
    </xf>
    <xf numFmtId="3" fontId="36" fillId="0" borderId="7" xfId="12" applyNumberFormat="1" applyFont="1" applyBorder="1" applyAlignment="1">
      <alignment horizontal="right" vertical="center"/>
    </xf>
    <xf numFmtId="0" fontId="39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16" fontId="33" fillId="0" borderId="53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18" fillId="33" borderId="41" xfId="0" applyFont="1" applyFill="1" applyBorder="1" applyAlignment="1">
      <alignment horizontal="center" vertical="center"/>
    </xf>
    <xf numFmtId="0" fontId="18" fillId="33" borderId="8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/>
    </xf>
    <xf numFmtId="0" fontId="18" fillId="33" borderId="46" xfId="0" applyFont="1" applyFill="1" applyBorder="1" applyAlignment="1">
      <alignment horizontal="center"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 wrapText="1"/>
    </xf>
    <xf numFmtId="0" fontId="18" fillId="33" borderId="49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4" xfId="0" applyFont="1" applyFill="1" applyBorder="1" applyAlignment="1">
      <alignment horizontal="center" vertical="center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9" xfId="0" applyFont="1" applyFill="1" applyBorder="1" applyAlignment="1">
      <alignment horizontal="center" vertical="center" wrapText="1"/>
    </xf>
    <xf numFmtId="0" fontId="18" fillId="33" borderId="51" xfId="0" applyFont="1" applyFill="1" applyBorder="1" applyAlignment="1">
      <alignment horizontal="center" vertical="center" wrapText="1"/>
    </xf>
    <xf numFmtId="3" fontId="37" fillId="33" borderId="43" xfId="12" applyNumberFormat="1" applyFont="1" applyFill="1" applyBorder="1" applyAlignment="1">
      <alignment horizontal="center" vertical="center" wrapText="1"/>
    </xf>
    <xf numFmtId="3" fontId="37" fillId="33" borderId="7" xfId="12" applyNumberFormat="1" applyFont="1" applyFill="1" applyBorder="1" applyAlignment="1">
      <alignment horizontal="center" vertical="center" wrapText="1"/>
    </xf>
    <xf numFmtId="10" fontId="31" fillId="33" borderId="43" xfId="0" applyNumberFormat="1" applyFont="1" applyFill="1" applyBorder="1" applyAlignment="1">
      <alignment horizontal="left"/>
    </xf>
    <xf numFmtId="10" fontId="31" fillId="33" borderId="6" xfId="0" applyNumberFormat="1" applyFont="1" applyFill="1" applyBorder="1" applyAlignment="1">
      <alignment horizontal="left"/>
    </xf>
    <xf numFmtId="0" fontId="32" fillId="33" borderId="7" xfId="0" applyFont="1" applyFill="1" applyBorder="1"/>
    <xf numFmtId="0" fontId="34" fillId="33" borderId="2" xfId="4" applyFont="1" applyFill="1" applyBorder="1" applyAlignment="1">
      <alignment horizontal="center" vertical="center" wrapText="1"/>
    </xf>
    <xf numFmtId="0" fontId="34" fillId="33" borderId="51" xfId="4" applyFont="1" applyFill="1" applyBorder="1" applyAlignment="1">
      <alignment horizontal="center" vertical="center" wrapText="1"/>
    </xf>
    <xf numFmtId="164" fontId="24" fillId="0" borderId="55" xfId="0" applyNumberFormat="1" applyFont="1" applyBorder="1" applyAlignment="1">
      <alignment horizontal="center" vertical="center"/>
    </xf>
    <xf numFmtId="0" fontId="18" fillId="33" borderId="43" xfId="0" quotePrefix="1" applyFont="1" applyFill="1" applyBorder="1" applyAlignment="1">
      <alignment horizontal="center" vertical="center"/>
    </xf>
    <xf numFmtId="0" fontId="18" fillId="33" borderId="6" xfId="0" quotePrefix="1" applyFont="1" applyFill="1" applyBorder="1" applyAlignment="1">
      <alignment horizontal="center" vertical="center"/>
    </xf>
    <xf numFmtId="0" fontId="18" fillId="33" borderId="7" xfId="0" quotePrefix="1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24" fillId="0" borderId="5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4" fillId="0" borderId="54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3" fontId="24" fillId="0" borderId="57" xfId="0" applyNumberFormat="1" applyFont="1" applyBorder="1" applyAlignment="1">
      <alignment horizontal="center" vertical="center" wrapText="1"/>
    </xf>
    <xf numFmtId="164" fontId="24" fillId="0" borderId="58" xfId="0" applyNumberFormat="1" applyFont="1" applyBorder="1" applyAlignment="1">
      <alignment horizontal="center" vertical="center" wrapText="1"/>
    </xf>
    <xf numFmtId="10" fontId="24" fillId="0" borderId="58" xfId="1" applyNumberFormat="1" applyFont="1" applyFill="1" applyBorder="1" applyAlignment="1">
      <alignment horizontal="center" vertical="center" wrapText="1"/>
    </xf>
    <xf numFmtId="164" fontId="24" fillId="0" borderId="59" xfId="0" applyNumberFormat="1" applyFont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7" sqref="C7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83" t="s">
        <v>30</v>
      </c>
      <c r="C9" s="84"/>
      <c r="D9" s="85"/>
    </row>
    <row r="10" spans="1:5" ht="58.5" customHeight="1" x14ac:dyDescent="0.25">
      <c r="B10" s="80" t="s">
        <v>31</v>
      </c>
      <c r="C10" s="81" t="s">
        <v>19</v>
      </c>
      <c r="D10" s="82"/>
    </row>
    <row r="11" spans="1:5" s="16" customFormat="1" ht="51" customHeight="1" x14ac:dyDescent="0.25">
      <c r="B11" s="80" t="s">
        <v>17</v>
      </c>
      <c r="C11" s="81"/>
      <c r="D11" s="82"/>
    </row>
    <row r="12" spans="1:5" ht="61.5" customHeight="1" x14ac:dyDescent="0.25">
      <c r="B12" s="86" t="s">
        <v>38</v>
      </c>
      <c r="C12" s="81"/>
      <c r="D12" s="82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0"/>
  <sheetViews>
    <sheetView showGridLines="0" showZeros="0" zoomScale="85" zoomScaleNormal="85" workbookViewId="0">
      <selection activeCell="C6" sqref="C6"/>
    </sheetView>
  </sheetViews>
  <sheetFormatPr baseColWidth="10" defaultColWidth="11.42578125" defaultRowHeight="15" x14ac:dyDescent="0.25"/>
  <cols>
    <col min="1" max="1" width="2.5703125" customWidth="1"/>
    <col min="2" max="2" width="49.42578125" style="22" customWidth="1"/>
    <col min="3" max="3" width="18.5703125" style="23" customWidth="1"/>
  </cols>
  <sheetData>
    <row r="1" spans="2:3" ht="15.75" thickBot="1" x14ac:dyDescent="0.3"/>
    <row r="2" spans="2:3" ht="15.75" x14ac:dyDescent="0.25">
      <c r="B2" s="108" t="s">
        <v>30</v>
      </c>
    </row>
    <row r="3" spans="2:3" ht="15.75" x14ac:dyDescent="0.25">
      <c r="B3" s="109" t="s">
        <v>31</v>
      </c>
    </row>
    <row r="4" spans="2:3" ht="15.75" x14ac:dyDescent="0.25">
      <c r="B4" s="109" t="s">
        <v>17</v>
      </c>
    </row>
    <row r="5" spans="2:3" ht="15.75" x14ac:dyDescent="0.25">
      <c r="B5" s="109" t="s">
        <v>38</v>
      </c>
    </row>
    <row r="6" spans="2:3" ht="19.5" thickBot="1" x14ac:dyDescent="0.35">
      <c r="B6" s="110" t="s">
        <v>39</v>
      </c>
    </row>
    <row r="7" spans="2:3" ht="15.75" thickBot="1" x14ac:dyDescent="0.3"/>
    <row r="8" spans="2:3" ht="15.75" customHeight="1" x14ac:dyDescent="0.25">
      <c r="B8" s="87" t="s">
        <v>14</v>
      </c>
      <c r="C8" s="111" t="s">
        <v>15</v>
      </c>
    </row>
    <row r="9" spans="2:3" ht="15.75" customHeight="1" thickBot="1" x14ac:dyDescent="0.3">
      <c r="B9" s="89"/>
      <c r="C9" s="112"/>
    </row>
    <row r="10" spans="2:3" s="2" customFormat="1" ht="33" customHeight="1" thickBot="1" x14ac:dyDescent="0.3">
      <c r="B10" s="75" t="s">
        <v>12</v>
      </c>
      <c r="C10" s="113">
        <v>3175.1005000000005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P18"/>
  <sheetViews>
    <sheetView showGridLines="0" showZeros="0" zoomScale="85" zoomScaleNormal="85" workbookViewId="0">
      <selection activeCell="J5" sqref="J5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8.710937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2" width="10.42578125" hidden="1" customWidth="1"/>
    <col min="13" max="13" width="16.85546875" customWidth="1"/>
    <col min="14" max="14" width="10.140625" customWidth="1"/>
    <col min="15" max="15" width="17.140625" customWidth="1"/>
    <col min="16" max="16" width="3.7109375" customWidth="1"/>
  </cols>
  <sheetData>
    <row r="1" spans="2:16" ht="15.75" thickBot="1" x14ac:dyDescent="0.3"/>
    <row r="2" spans="2:16" ht="18.75" x14ac:dyDescent="0.3">
      <c r="B2" s="24" t="s">
        <v>30</v>
      </c>
      <c r="C2" s="25"/>
      <c r="D2" s="26"/>
      <c r="E2" s="27"/>
      <c r="G2" s="23"/>
      <c r="I2"/>
    </row>
    <row r="3" spans="2:16" ht="18.75" x14ac:dyDescent="0.3">
      <c r="B3" s="28" t="s">
        <v>31</v>
      </c>
      <c r="C3" s="29"/>
      <c r="D3" s="30"/>
      <c r="E3" s="31"/>
      <c r="G3" s="23"/>
      <c r="I3" s="32"/>
      <c r="J3" s="32"/>
    </row>
    <row r="4" spans="2:16" ht="18.75" x14ac:dyDescent="0.3">
      <c r="B4" s="28" t="s">
        <v>17</v>
      </c>
      <c r="C4" s="29"/>
      <c r="D4" s="30"/>
      <c r="E4" s="31"/>
      <c r="G4" s="23"/>
      <c r="I4" s="32"/>
      <c r="J4" s="32"/>
    </row>
    <row r="5" spans="2:16" ht="18.75" x14ac:dyDescent="0.3">
      <c r="B5" s="28" t="s">
        <v>38</v>
      </c>
      <c r="C5" s="29"/>
      <c r="D5" s="30"/>
      <c r="E5" s="31"/>
      <c r="G5" s="23"/>
      <c r="I5" s="32"/>
      <c r="J5" s="32"/>
    </row>
    <row r="6" spans="2:16" ht="19.5" thickBot="1" x14ac:dyDescent="0.35">
      <c r="B6" s="34" t="s">
        <v>9</v>
      </c>
      <c r="C6" s="35"/>
      <c r="D6" s="36"/>
      <c r="E6" s="37"/>
      <c r="G6" s="23"/>
      <c r="I6"/>
      <c r="K6" s="1"/>
    </row>
    <row r="7" spans="2:16" ht="15.75" thickBot="1" x14ac:dyDescent="0.3"/>
    <row r="8" spans="2:16" ht="15.75" customHeight="1" x14ac:dyDescent="0.25">
      <c r="B8" s="87" t="s">
        <v>10</v>
      </c>
      <c r="C8" s="100" t="s">
        <v>11</v>
      </c>
      <c r="D8" s="100" t="s">
        <v>18</v>
      </c>
      <c r="E8" s="100" t="s">
        <v>0</v>
      </c>
      <c r="F8" s="90" t="s">
        <v>20</v>
      </c>
      <c r="G8" s="38"/>
      <c r="H8" s="94" t="s">
        <v>21</v>
      </c>
      <c r="I8" s="93" t="s">
        <v>23</v>
      </c>
      <c r="J8" s="114" t="s">
        <v>37</v>
      </c>
      <c r="K8" s="97" t="s">
        <v>26</v>
      </c>
      <c r="L8" s="97" t="s">
        <v>27</v>
      </c>
      <c r="M8" s="97" t="s">
        <v>40</v>
      </c>
      <c r="N8" s="97" t="s">
        <v>1</v>
      </c>
      <c r="O8" s="103" t="s">
        <v>2</v>
      </c>
    </row>
    <row r="9" spans="2:16" ht="15" customHeight="1" x14ac:dyDescent="0.25">
      <c r="B9" s="88"/>
      <c r="C9" s="101"/>
      <c r="D9" s="101"/>
      <c r="E9" s="101"/>
      <c r="F9" s="91"/>
      <c r="G9" s="117" t="s">
        <v>22</v>
      </c>
      <c r="H9" s="95"/>
      <c r="I9" s="91"/>
      <c r="J9" s="115"/>
      <c r="K9" s="98"/>
      <c r="L9" s="98"/>
      <c r="M9" s="98"/>
      <c r="N9" s="98"/>
      <c r="O9" s="104"/>
    </row>
    <row r="10" spans="2:16" ht="15.75" customHeight="1" thickBot="1" x14ac:dyDescent="0.3">
      <c r="B10" s="89"/>
      <c r="C10" s="102"/>
      <c r="D10" s="102"/>
      <c r="E10" s="102"/>
      <c r="F10" s="92"/>
      <c r="G10" s="39"/>
      <c r="H10" s="96"/>
      <c r="I10" s="92"/>
      <c r="J10" s="116"/>
      <c r="K10" s="99"/>
      <c r="L10" s="99"/>
      <c r="M10" s="99"/>
      <c r="N10" s="99"/>
      <c r="O10" s="105"/>
    </row>
    <row r="11" spans="2:16" s="2" customFormat="1" ht="15.75" thickBot="1" x14ac:dyDescent="0.3">
      <c r="B11" s="118" t="s">
        <v>35</v>
      </c>
      <c r="C11" s="119" t="s">
        <v>32</v>
      </c>
      <c r="D11" s="120" t="s">
        <v>33</v>
      </c>
      <c r="E11" s="121" t="s">
        <v>34</v>
      </c>
      <c r="F11" s="74" t="s">
        <v>36</v>
      </c>
      <c r="G11" s="122"/>
      <c r="H11" s="123"/>
      <c r="I11" s="74"/>
      <c r="J11" s="76">
        <v>45002</v>
      </c>
      <c r="K11" s="124"/>
      <c r="L11" s="125"/>
      <c r="M11" s="125">
        <v>36700</v>
      </c>
      <c r="N11" s="126">
        <v>0.92849999999999999</v>
      </c>
      <c r="O11" s="127">
        <v>2624.05</v>
      </c>
      <c r="P11"/>
    </row>
    <row r="12" spans="2:16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1"/>
      <c r="L12" s="41"/>
      <c r="M12" s="42"/>
      <c r="N12" s="42"/>
      <c r="O12" s="43"/>
      <c r="P12"/>
    </row>
    <row r="13" spans="2:16" ht="15.75" x14ac:dyDescent="0.25">
      <c r="M13" s="44" t="s">
        <v>3</v>
      </c>
      <c r="N13" s="45"/>
      <c r="O13" s="77">
        <v>2624.05</v>
      </c>
    </row>
    <row r="14" spans="2:16" ht="15.75" x14ac:dyDescent="0.25">
      <c r="M14" s="46" t="s">
        <v>4</v>
      </c>
      <c r="N14" s="47">
        <v>0.21</v>
      </c>
      <c r="O14" s="78">
        <v>551.05050000000006</v>
      </c>
    </row>
    <row r="15" spans="2:16" ht="16.5" thickBot="1" x14ac:dyDescent="0.3">
      <c r="B15"/>
      <c r="C15"/>
      <c r="D15"/>
      <c r="I15"/>
      <c r="M15" s="48" t="s">
        <v>16</v>
      </c>
      <c r="N15" s="49"/>
      <c r="O15" s="79">
        <v>3175.1005000000005</v>
      </c>
    </row>
    <row r="18" spans="15:15" x14ac:dyDescent="0.25">
      <c r="O18" s="50"/>
    </row>
  </sheetData>
  <mergeCells count="13">
    <mergeCell ref="O8:O10"/>
    <mergeCell ref="M8:M10"/>
    <mergeCell ref="N8:N10"/>
    <mergeCell ref="J8:J10"/>
    <mergeCell ref="I8:I10"/>
    <mergeCell ref="H8:H10"/>
    <mergeCell ref="K8:K10"/>
    <mergeCell ref="L8:L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Normal="100" workbookViewId="0">
      <selection activeCell="B25" sqref="B25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Secretaria General Técnica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51" t="str">
        <f>+PORTADA!B12</f>
        <v>Orden IP Expropiación M-123 Ensanche y mejora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28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06" t="s">
        <v>12</v>
      </c>
    </row>
    <row r="11" spans="2:28" ht="15.75" thickBot="1" x14ac:dyDescent="0.3">
      <c r="D11" s="107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0.21</v>
      </c>
      <c r="E13" s="64"/>
    </row>
    <row r="14" spans="2:28" x14ac:dyDescent="0.25">
      <c r="B14" s="65" t="s">
        <v>6</v>
      </c>
      <c r="C14" s="66"/>
      <c r="D14" s="67">
        <f>D22*D13%</f>
        <v>12360.854099999999</v>
      </c>
      <c r="E14" s="60"/>
    </row>
    <row r="15" spans="2:28" x14ac:dyDescent="0.25">
      <c r="B15" s="65" t="s">
        <v>7</v>
      </c>
      <c r="C15" s="62"/>
      <c r="D15" s="68">
        <f>+D16/D13</f>
        <v>1</v>
      </c>
      <c r="E15" s="60"/>
    </row>
    <row r="16" spans="2:28" x14ac:dyDescent="0.25">
      <c r="B16" s="69" t="s">
        <v>24</v>
      </c>
      <c r="C16" s="62"/>
      <c r="D16" s="68">
        <f>+D13</f>
        <v>0.21</v>
      </c>
      <c r="E16" s="64"/>
    </row>
    <row r="17" spans="2:5" ht="15.75" thickBot="1" x14ac:dyDescent="0.3">
      <c r="B17" s="70" t="s">
        <v>8</v>
      </c>
      <c r="C17" s="66"/>
      <c r="D17" s="71">
        <f>+D22*D16%</f>
        <v>12360.854099999999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29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5886121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</vt:lpstr>
      <vt:lpstr>PLAN PRENSA</vt:lpstr>
      <vt:lpstr>EVALUACION</vt:lpstr>
      <vt:lpstr>EVALUACION!Área_de_impresión</vt:lpstr>
      <vt:lpstr>'OPTICO 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2024-07-15T07:18:52Z</dcterms:modified>
</cp:coreProperties>
</file>